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30" windowWidth="19815" windowHeight="6600"/>
  </bookViews>
  <sheets>
    <sheet name="Sheet1" sheetId="1" r:id="rId1"/>
    <sheet name="Sheet2" sheetId="2" r:id="rId2"/>
    <sheet name="Sheet3" sheetId="3" r:id="rId3"/>
  </sheets>
  <calcPr calcId="144525"/>
  <extLst>
    <ext uri="GoogleSheetsCustomDataVersion1">
      <go:sheetsCustomData xmlns:go="http://customooxmlschemas.google.com/" r:id="" roundtripDataSignature="AMtx7mg2WX9XDXhK3s4NJ873vSrJdciaVg=="/>
    </ext>
  </extLst>
</workbook>
</file>

<file path=xl/calcChain.xml><?xml version="1.0" encoding="utf-8"?>
<calcChain xmlns="http://schemas.openxmlformats.org/spreadsheetml/2006/main">
  <c r="V27" i="1" l="1"/>
  <c r="U27" i="1"/>
  <c r="P27" i="1"/>
  <c r="O27" i="1"/>
  <c r="J27" i="1"/>
  <c r="I27" i="1"/>
  <c r="D27" i="1"/>
  <c r="C27" i="1"/>
  <c r="Y25" i="1"/>
  <c r="X25" i="1"/>
  <c r="W25" i="1"/>
  <c r="S25" i="1"/>
  <c r="R25" i="1"/>
  <c r="Q25" i="1"/>
  <c r="M25" i="1"/>
  <c r="L25" i="1"/>
  <c r="K25" i="1"/>
  <c r="G25" i="1"/>
  <c r="F25" i="1"/>
  <c r="E25" i="1"/>
  <c r="Y24" i="1"/>
  <c r="X24" i="1"/>
  <c r="W24" i="1"/>
  <c r="S24" i="1"/>
  <c r="R24" i="1"/>
  <c r="Q24" i="1"/>
  <c r="M24" i="1"/>
  <c r="L24" i="1"/>
  <c r="K24" i="1"/>
  <c r="G24" i="1"/>
  <c r="F24" i="1"/>
  <c r="E24" i="1"/>
  <c r="Y23" i="1"/>
  <c r="X23" i="1"/>
  <c r="W23" i="1"/>
  <c r="S23" i="1"/>
  <c r="R23" i="1"/>
  <c r="Q23" i="1"/>
  <c r="M23" i="1"/>
  <c r="L23" i="1"/>
  <c r="K23" i="1"/>
  <c r="G23" i="1"/>
  <c r="F23" i="1"/>
  <c r="E23" i="1"/>
  <c r="Y22" i="1"/>
  <c r="X22" i="1"/>
  <c r="W22" i="1"/>
  <c r="S22" i="1"/>
  <c r="R22" i="1"/>
  <c r="Q22" i="1"/>
  <c r="M22" i="1"/>
  <c r="L22" i="1"/>
  <c r="K22" i="1"/>
  <c r="G22" i="1"/>
  <c r="F22" i="1"/>
  <c r="E22" i="1"/>
  <c r="Y21" i="1"/>
  <c r="X21" i="1"/>
  <c r="W21" i="1"/>
  <c r="S21" i="1"/>
  <c r="R21" i="1"/>
  <c r="Q21" i="1"/>
  <c r="M21" i="1"/>
  <c r="L21" i="1"/>
  <c r="K21" i="1"/>
  <c r="G21" i="1"/>
  <c r="F21" i="1"/>
  <c r="E21" i="1"/>
  <c r="Y20" i="1"/>
  <c r="X20" i="1"/>
  <c r="W20" i="1"/>
  <c r="S20" i="1"/>
  <c r="R20" i="1"/>
  <c r="Q20" i="1"/>
  <c r="M20" i="1"/>
  <c r="L20" i="1"/>
  <c r="K20" i="1"/>
  <c r="G20" i="1"/>
  <c r="F20" i="1"/>
  <c r="E20" i="1"/>
  <c r="Y19" i="1"/>
  <c r="X19" i="1"/>
  <c r="W19" i="1"/>
  <c r="S19" i="1"/>
  <c r="R19" i="1"/>
  <c r="Q19" i="1"/>
  <c r="M19" i="1"/>
  <c r="L19" i="1"/>
  <c r="K19" i="1"/>
  <c r="G19" i="1"/>
  <c r="F19" i="1"/>
  <c r="E19" i="1"/>
  <c r="Y18" i="1"/>
  <c r="X18" i="1"/>
  <c r="W18" i="1"/>
  <c r="S18" i="1"/>
  <c r="R18" i="1"/>
  <c r="Q18" i="1"/>
  <c r="M18" i="1"/>
  <c r="L18" i="1"/>
  <c r="K18" i="1"/>
  <c r="G18" i="1"/>
  <c r="F18" i="1"/>
  <c r="E18" i="1"/>
  <c r="Y17" i="1"/>
  <c r="X17" i="1"/>
  <c r="W17" i="1"/>
  <c r="S17" i="1"/>
  <c r="R17" i="1"/>
  <c r="Q17" i="1"/>
  <c r="M17" i="1"/>
  <c r="L17" i="1"/>
  <c r="K17" i="1"/>
  <c r="G17" i="1"/>
  <c r="F17" i="1"/>
  <c r="E17" i="1"/>
  <c r="Y16" i="1"/>
  <c r="X16" i="1"/>
  <c r="W16" i="1"/>
  <c r="S16" i="1"/>
  <c r="R16" i="1"/>
  <c r="Q16" i="1"/>
  <c r="M16" i="1"/>
  <c r="L16" i="1"/>
  <c r="K16" i="1"/>
  <c r="G16" i="1"/>
  <c r="F16" i="1"/>
  <c r="E16" i="1"/>
  <c r="Y15" i="1"/>
  <c r="X15" i="1"/>
  <c r="W15" i="1"/>
  <c r="S15" i="1"/>
  <c r="R15" i="1"/>
  <c r="Q15" i="1"/>
  <c r="M15" i="1"/>
  <c r="L15" i="1"/>
  <c r="K15" i="1"/>
  <c r="G15" i="1"/>
  <c r="F15" i="1"/>
  <c r="E15" i="1"/>
  <c r="Y14" i="1"/>
  <c r="X14" i="1"/>
  <c r="W14" i="1"/>
  <c r="S14" i="1"/>
  <c r="R14" i="1"/>
  <c r="Q14" i="1"/>
  <c r="M14" i="1"/>
  <c r="L14" i="1"/>
  <c r="K14" i="1"/>
  <c r="G14" i="1"/>
  <c r="F14" i="1"/>
  <c r="E14" i="1"/>
  <c r="Y13" i="1"/>
  <c r="X13" i="1"/>
  <c r="W13" i="1"/>
  <c r="S13" i="1"/>
  <c r="R13" i="1"/>
  <c r="Q13" i="1"/>
  <c r="M13" i="1"/>
  <c r="L13" i="1"/>
  <c r="K13" i="1"/>
  <c r="G13" i="1"/>
  <c r="F13" i="1"/>
  <c r="E13" i="1"/>
  <c r="Y12" i="1"/>
  <c r="X12" i="1"/>
  <c r="W12" i="1"/>
  <c r="S12" i="1"/>
  <c r="R12" i="1"/>
  <c r="Q12" i="1"/>
  <c r="M12" i="1"/>
  <c r="L12" i="1"/>
  <c r="K12" i="1"/>
  <c r="G12" i="1"/>
  <c r="F12" i="1"/>
  <c r="E12" i="1"/>
  <c r="Y11" i="1"/>
  <c r="X11" i="1"/>
  <c r="W11" i="1"/>
  <c r="S11" i="1"/>
  <c r="R11" i="1"/>
  <c r="Q11" i="1"/>
  <c r="M11" i="1"/>
  <c r="L11" i="1"/>
  <c r="K11" i="1"/>
  <c r="G11" i="1"/>
  <c r="F11" i="1"/>
  <c r="E11" i="1"/>
  <c r="Y10" i="1"/>
  <c r="X10" i="1"/>
  <c r="W10" i="1"/>
  <c r="S10" i="1"/>
  <c r="R10" i="1"/>
  <c r="Q10" i="1"/>
  <c r="M10" i="1"/>
  <c r="L10" i="1"/>
  <c r="K10" i="1"/>
  <c r="G10" i="1"/>
  <c r="F10" i="1"/>
  <c r="E10" i="1"/>
  <c r="Y9" i="1"/>
  <c r="X9" i="1"/>
  <c r="W9" i="1"/>
  <c r="S9" i="1"/>
  <c r="R9" i="1"/>
  <c r="Q9" i="1"/>
  <c r="M9" i="1"/>
  <c r="L9" i="1"/>
  <c r="K9" i="1"/>
  <c r="G9" i="1"/>
  <c r="F9" i="1"/>
  <c r="E9" i="1"/>
  <c r="Y8" i="1"/>
  <c r="X8" i="1"/>
  <c r="W8" i="1"/>
  <c r="S8" i="1"/>
  <c r="R8" i="1"/>
  <c r="Q8" i="1"/>
  <c r="M8" i="1"/>
  <c r="L8" i="1"/>
  <c r="K8" i="1"/>
  <c r="G8" i="1"/>
  <c r="F8" i="1"/>
  <c r="E8" i="1"/>
  <c r="Y7" i="1"/>
  <c r="X7" i="1"/>
  <c r="W7" i="1"/>
  <c r="S7" i="1"/>
  <c r="R7" i="1"/>
  <c r="Q7" i="1"/>
  <c r="M7" i="1"/>
  <c r="L7" i="1"/>
  <c r="K7" i="1"/>
  <c r="G7" i="1"/>
  <c r="F7" i="1"/>
  <c r="E7" i="1"/>
  <c r="Y6" i="1"/>
  <c r="X6" i="1"/>
  <c r="W6" i="1"/>
  <c r="S6" i="1"/>
  <c r="R6" i="1"/>
  <c r="Q6" i="1"/>
  <c r="M6" i="1"/>
  <c r="L6" i="1"/>
  <c r="K6" i="1"/>
  <c r="G6" i="1"/>
  <c r="F6" i="1"/>
  <c r="E6" i="1"/>
  <c r="Y5" i="1"/>
  <c r="X5" i="1"/>
  <c r="W5" i="1"/>
  <c r="S5" i="1"/>
  <c r="R5" i="1"/>
  <c r="Q5" i="1"/>
  <c r="M5" i="1"/>
  <c r="L5" i="1"/>
  <c r="K5" i="1"/>
  <c r="G5" i="1"/>
  <c r="F5" i="1"/>
  <c r="E5" i="1"/>
  <c r="Y4" i="1"/>
  <c r="S4" i="1"/>
  <c r="M4" i="1"/>
  <c r="M3" i="1"/>
  <c r="S3" i="1" s="1"/>
  <c r="Y3" i="1" s="1"/>
  <c r="L3" i="1"/>
  <c r="R3" i="1" s="1"/>
  <c r="X3" i="1" s="1"/>
  <c r="K3" i="1"/>
  <c r="Q3" i="1" s="1"/>
  <c r="W3" i="1" s="1"/>
  <c r="J3" i="1"/>
  <c r="P3" i="1" s="1"/>
  <c r="V3" i="1" s="1"/>
  <c r="I3" i="1"/>
  <c r="O3" i="1" s="1"/>
  <c r="U3" i="1" s="1"/>
</calcChain>
</file>

<file path=xl/comments1.xml><?xml version="1.0" encoding="utf-8"?>
<comments xmlns="http://schemas.openxmlformats.org/spreadsheetml/2006/main">
  <authors>
    <author/>
  </authors>
  <commentList>
    <comment ref="A27" authorId="0">
      <text>
        <r>
          <rPr>
            <sz val="11"/>
            <color theme="1"/>
            <rFont val="Swissresans"/>
          </rPr>
          <t>======
ID#AAAAKikgG6E
lenka    (2020-10-18 20:20:51)
kontrola na súčet zahraničných a slovenských, musí byť 0, inakšie to nesedí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7jLauYQyxGpdmaNklMyx6fTfmJg=="/>
    </ext>
  </extLst>
</comments>
</file>

<file path=xl/sharedStrings.xml><?xml version="1.0" encoding="utf-8"?>
<sst xmlns="http://schemas.openxmlformats.org/spreadsheetml/2006/main" count="32" uniqueCount="32">
  <si>
    <t>Krajina</t>
  </si>
  <si>
    <t>Región VT</t>
  </si>
  <si>
    <t>Mesto VT</t>
  </si>
  <si>
    <t>Štrba</t>
  </si>
  <si>
    <t>Poprad</t>
  </si>
  <si>
    <t>v % 2020</t>
  </si>
  <si>
    <t>v % 2019</t>
  </si>
  <si>
    <t>Trend YoY</t>
  </si>
  <si>
    <t>Poč.návšt. Spolu</t>
  </si>
  <si>
    <t>Z toho zahraniční</t>
  </si>
  <si>
    <t>Slovensko</t>
  </si>
  <si>
    <t>Česko</t>
  </si>
  <si>
    <t>Poľsko</t>
  </si>
  <si>
    <t>Maďarsko</t>
  </si>
  <si>
    <t>Ukrajina</t>
  </si>
  <si>
    <t>Nemecko</t>
  </si>
  <si>
    <t>Rumunsko</t>
  </si>
  <si>
    <t>Veľká Británia</t>
  </si>
  <si>
    <t>Litva</t>
  </si>
  <si>
    <t>Rusko</t>
  </si>
  <si>
    <t>Rakúsko</t>
  </si>
  <si>
    <t>Estónsko</t>
  </si>
  <si>
    <t>Lotyšsko</t>
  </si>
  <si>
    <t>Taliansko</t>
  </si>
  <si>
    <t>USA</t>
  </si>
  <si>
    <t>Švajčiarsko</t>
  </si>
  <si>
    <t>Belgicko</t>
  </si>
  <si>
    <t>Holandsko</t>
  </si>
  <si>
    <t>Francúzsko</t>
  </si>
  <si>
    <t>KONTROLA</t>
  </si>
  <si>
    <t>Slovinsko</t>
  </si>
  <si>
    <t>Štruktúra ubytovaných návštvníkov v RVT za rok 2020 v porovnaní s rokom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</si>
</sst>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4">
    <font>
      <sz val="11"/>
      <color theme="1"/>
      <name val="Swissresans"/>
    </font>
    <font>
      <sz val="11"/>
      <name val="Swissresans"/>
    </font>
    <font>
      <b/>
      <u/>
      <sz val="11"/>
      <color theme="1"/>
      <name val="Swissresans"/>
    </font>
    <font>
      <b/>
      <u/>
      <sz val="11"/>
      <color theme="1"/>
      <name val="Swissresans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49" fontId="0" fillId="0" borderId="4" xfId="0" applyNumberFormat="1" applyFont="1" applyBorder="1"/>
    <xf numFmtId="49" fontId="0" fillId="0" borderId="5" xfId="0" applyNumberFormat="1" applyFont="1" applyBorder="1"/>
    <xf numFmtId="49" fontId="3" fillId="0" borderId="7" xfId="0" applyNumberFormat="1" applyFont="1" applyBorder="1" applyAlignment="1">
      <alignment horizontal="center"/>
    </xf>
    <xf numFmtId="49" fontId="0" fillId="0" borderId="9" xfId="0" applyNumberFormat="1" applyFont="1" applyBorder="1"/>
    <xf numFmtId="0" fontId="0" fillId="0" borderId="10" xfId="0" applyFont="1" applyBorder="1"/>
    <xf numFmtId="0" fontId="0" fillId="0" borderId="11" xfId="0" applyFont="1" applyBorder="1"/>
    <xf numFmtId="49" fontId="0" fillId="0" borderId="12" xfId="0" applyNumberFormat="1" applyFont="1" applyBorder="1"/>
    <xf numFmtId="49" fontId="0" fillId="0" borderId="13" xfId="0" applyNumberFormat="1" applyFont="1" applyBorder="1"/>
    <xf numFmtId="164" fontId="0" fillId="0" borderId="4" xfId="0" applyNumberFormat="1" applyFont="1" applyBorder="1"/>
    <xf numFmtId="164" fontId="0" fillId="0" borderId="5" xfId="0" applyNumberFormat="1" applyFont="1" applyBorder="1"/>
    <xf numFmtId="9" fontId="0" fillId="0" borderId="14" xfId="0" applyNumberFormat="1" applyFont="1" applyBorder="1"/>
    <xf numFmtId="9" fontId="0" fillId="0" borderId="15" xfId="0" applyNumberFormat="1" applyFont="1" applyBorder="1"/>
    <xf numFmtId="10" fontId="0" fillId="0" borderId="5" xfId="0" applyNumberFormat="1" applyFont="1" applyBorder="1"/>
    <xf numFmtId="1" fontId="0" fillId="0" borderId="4" xfId="0" applyNumberFormat="1" applyFont="1" applyBorder="1"/>
    <xf numFmtId="0" fontId="0" fillId="0" borderId="16" xfId="0" applyFont="1" applyBorder="1"/>
    <xf numFmtId="49" fontId="0" fillId="0" borderId="17" xfId="0" applyNumberFormat="1" applyFont="1" applyBorder="1"/>
    <xf numFmtId="164" fontId="0" fillId="0" borderId="16" xfId="0" applyNumberFormat="1" applyFont="1" applyBorder="1"/>
    <xf numFmtId="164" fontId="0" fillId="0" borderId="18" xfId="0" applyNumberFormat="1" applyFont="1" applyBorder="1"/>
    <xf numFmtId="10" fontId="0" fillId="0" borderId="18" xfId="0" applyNumberFormat="1" applyFont="1" applyBorder="1"/>
    <xf numFmtId="9" fontId="0" fillId="0" borderId="19" xfId="0" applyNumberFormat="1" applyFont="1" applyBorder="1"/>
    <xf numFmtId="9" fontId="0" fillId="0" borderId="20" xfId="0" applyNumberFormat="1" applyFont="1" applyBorder="1"/>
    <xf numFmtId="49" fontId="0" fillId="0" borderId="0" xfId="0" applyNumberFormat="1" applyFont="1"/>
    <xf numFmtId="164" fontId="0" fillId="0" borderId="0" xfId="0" applyNumberFormat="1" applyFont="1"/>
    <xf numFmtId="49" fontId="0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49" fontId="2" fillId="0" borderId="6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sk-SK" sz="1400" b="0" i="0">
                <a:solidFill>
                  <a:srgbClr val="757575"/>
                </a:solidFill>
                <a:latin typeface="+mn-lt"/>
              </a:rPr>
              <a:t>Počty ubytovaných podľa krajín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2020</c:v>
          </c:tx>
          <c:spPr>
            <a:solidFill>
              <a:srgbClr val="5B9BD5"/>
            </a:solidFill>
          </c:spPr>
          <c:invertIfNegative val="1"/>
          <c:cat>
            <c:strRef>
              <c:f>Sheet1!$B$7:$B$25</c:f>
              <c:strCache>
                <c:ptCount val="19"/>
                <c:pt idx="0">
                  <c:v>Česko</c:v>
                </c:pt>
                <c:pt idx="1">
                  <c:v>Poľsko</c:v>
                </c:pt>
                <c:pt idx="2">
                  <c:v>Maďarsko</c:v>
                </c:pt>
                <c:pt idx="3">
                  <c:v>Nemecko</c:v>
                </c:pt>
                <c:pt idx="4">
                  <c:v>Ukrajina</c:v>
                </c:pt>
                <c:pt idx="5">
                  <c:v>Veľká Británia</c:v>
                </c:pt>
                <c:pt idx="6">
                  <c:v>Rakúsko</c:v>
                </c:pt>
                <c:pt idx="7">
                  <c:v>Litva</c:v>
                </c:pt>
                <c:pt idx="8">
                  <c:v>Rumunsko</c:v>
                </c:pt>
                <c:pt idx="9">
                  <c:v>Rusko</c:v>
                </c:pt>
                <c:pt idx="10">
                  <c:v>Slovinsko</c:v>
                </c:pt>
                <c:pt idx="11">
                  <c:v>Estónsko</c:v>
                </c:pt>
                <c:pt idx="12">
                  <c:v>Lotyšsko</c:v>
                </c:pt>
                <c:pt idx="13">
                  <c:v>Taliansko</c:v>
                </c:pt>
                <c:pt idx="14">
                  <c:v>Holandsko</c:v>
                </c:pt>
                <c:pt idx="15">
                  <c:v>Francúzsko</c:v>
                </c:pt>
                <c:pt idx="16">
                  <c:v>Švajčiarsko</c:v>
                </c:pt>
                <c:pt idx="17">
                  <c:v>Belgicko</c:v>
                </c:pt>
                <c:pt idx="18">
                  <c:v>USA</c:v>
                </c:pt>
              </c:strCache>
            </c:strRef>
          </c:cat>
          <c:val>
            <c:numRef>
              <c:f>Sheet1!$C$7:$C$25</c:f>
              <c:numCache>
                <c:formatCode>_-* #,##0_-;\-* #,##0_-;_-* "-"??_-;_-@</c:formatCode>
                <c:ptCount val="19"/>
                <c:pt idx="0">
                  <c:v>47917</c:v>
                </c:pt>
                <c:pt idx="1">
                  <c:v>18189</c:v>
                </c:pt>
                <c:pt idx="2">
                  <c:v>7348</c:v>
                </c:pt>
                <c:pt idx="3">
                  <c:v>5269</c:v>
                </c:pt>
                <c:pt idx="4">
                  <c:v>4695</c:v>
                </c:pt>
                <c:pt idx="5">
                  <c:v>1259</c:v>
                </c:pt>
                <c:pt idx="6">
                  <c:v>1035</c:v>
                </c:pt>
                <c:pt idx="7">
                  <c:v>935</c:v>
                </c:pt>
                <c:pt idx="8">
                  <c:v>905</c:v>
                </c:pt>
                <c:pt idx="9">
                  <c:v>833</c:v>
                </c:pt>
                <c:pt idx="10">
                  <c:v>614</c:v>
                </c:pt>
                <c:pt idx="11">
                  <c:v>554</c:v>
                </c:pt>
                <c:pt idx="12">
                  <c:v>528</c:v>
                </c:pt>
                <c:pt idx="13">
                  <c:v>482</c:v>
                </c:pt>
                <c:pt idx="14">
                  <c:v>437</c:v>
                </c:pt>
                <c:pt idx="15">
                  <c:v>375</c:v>
                </c:pt>
                <c:pt idx="16">
                  <c:v>342</c:v>
                </c:pt>
                <c:pt idx="17">
                  <c:v>335</c:v>
                </c:pt>
                <c:pt idx="18">
                  <c:v>312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v>2019</c:v>
          </c:tx>
          <c:spPr>
            <a:solidFill>
              <a:srgbClr val="ED7D31"/>
            </a:solidFill>
          </c:spPr>
          <c:invertIfNegative val="1"/>
          <c:cat>
            <c:strRef>
              <c:f>Sheet1!$B$7:$B$25</c:f>
              <c:strCache>
                <c:ptCount val="19"/>
                <c:pt idx="0">
                  <c:v>Česko</c:v>
                </c:pt>
                <c:pt idx="1">
                  <c:v>Poľsko</c:v>
                </c:pt>
                <c:pt idx="2">
                  <c:v>Maďarsko</c:v>
                </c:pt>
                <c:pt idx="3">
                  <c:v>Nemecko</c:v>
                </c:pt>
                <c:pt idx="4">
                  <c:v>Ukrajina</c:v>
                </c:pt>
                <c:pt idx="5">
                  <c:v>Veľká Británia</c:v>
                </c:pt>
                <c:pt idx="6">
                  <c:v>Rakúsko</c:v>
                </c:pt>
                <c:pt idx="7">
                  <c:v>Litva</c:v>
                </c:pt>
                <c:pt idx="8">
                  <c:v>Rumunsko</c:v>
                </c:pt>
                <c:pt idx="9">
                  <c:v>Rusko</c:v>
                </c:pt>
                <c:pt idx="10">
                  <c:v>Slovinsko</c:v>
                </c:pt>
                <c:pt idx="11">
                  <c:v>Estónsko</c:v>
                </c:pt>
                <c:pt idx="12">
                  <c:v>Lotyšsko</c:v>
                </c:pt>
                <c:pt idx="13">
                  <c:v>Taliansko</c:v>
                </c:pt>
                <c:pt idx="14">
                  <c:v>Holandsko</c:v>
                </c:pt>
                <c:pt idx="15">
                  <c:v>Francúzsko</c:v>
                </c:pt>
                <c:pt idx="16">
                  <c:v>Švajčiarsko</c:v>
                </c:pt>
                <c:pt idx="17">
                  <c:v>Belgicko</c:v>
                </c:pt>
                <c:pt idx="18">
                  <c:v>USA</c:v>
                </c:pt>
              </c:strCache>
            </c:strRef>
          </c:cat>
          <c:val>
            <c:numRef>
              <c:f>Sheet1!$D$7:$D$25</c:f>
              <c:numCache>
                <c:formatCode>_-* #,##0_-;\-* #,##0_-;_-* "-"??_-;_-@</c:formatCode>
                <c:ptCount val="19"/>
                <c:pt idx="0">
                  <c:v>81302</c:v>
                </c:pt>
                <c:pt idx="1">
                  <c:v>30628</c:v>
                </c:pt>
                <c:pt idx="2">
                  <c:v>18984</c:v>
                </c:pt>
                <c:pt idx="3">
                  <c:v>10658</c:v>
                </c:pt>
                <c:pt idx="4">
                  <c:v>7450</c:v>
                </c:pt>
                <c:pt idx="5">
                  <c:v>4018</c:v>
                </c:pt>
                <c:pt idx="6">
                  <c:v>3205</c:v>
                </c:pt>
                <c:pt idx="7">
                  <c:v>3095</c:v>
                </c:pt>
                <c:pt idx="8">
                  <c:v>2047</c:v>
                </c:pt>
                <c:pt idx="9">
                  <c:v>2626</c:v>
                </c:pt>
                <c:pt idx="10">
                  <c:v>1137</c:v>
                </c:pt>
                <c:pt idx="11">
                  <c:v>752</c:v>
                </c:pt>
                <c:pt idx="12">
                  <c:v>2276</c:v>
                </c:pt>
                <c:pt idx="13">
                  <c:v>1211</c:v>
                </c:pt>
                <c:pt idx="14">
                  <c:v>1453</c:v>
                </c:pt>
                <c:pt idx="15">
                  <c:v>1487</c:v>
                </c:pt>
                <c:pt idx="16">
                  <c:v>904</c:v>
                </c:pt>
                <c:pt idx="17">
                  <c:v>624</c:v>
                </c:pt>
                <c:pt idx="18">
                  <c:v>3139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84480"/>
        <c:axId val="186886400"/>
      </c:barChart>
      <c:catAx>
        <c:axId val="18688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86886400"/>
        <c:crosses val="autoZero"/>
        <c:auto val="1"/>
        <c:lblAlgn val="ctr"/>
        <c:lblOffset val="100"/>
        <c:noMultiLvlLbl val="1"/>
      </c:catAx>
      <c:valAx>
        <c:axId val="1868864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sk-SK"/>
              </a:p>
            </c:rich>
          </c:tx>
          <c:layout/>
          <c:overlay val="0"/>
        </c:title>
        <c:numFmt formatCode="_-* #,##0_-;\-* #,##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sk-SK"/>
          </a:p>
        </c:txPr>
        <c:crossAx val="186884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sk-SK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sk-SK" sz="1400" b="0" i="0">
                <a:solidFill>
                  <a:srgbClr val="757575"/>
                </a:solidFill>
                <a:latin typeface="+mn-lt"/>
              </a:rPr>
              <a:t>Národnostné zastúpenie zahraničných návštevníkov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Pt>
            <c:idx val="2"/>
            <c:bubble3D val="0"/>
            <c:spPr>
              <a:solidFill>
                <a:schemeClr val="accent3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6"/>
              </a:solidFill>
            </c:spPr>
          </c:dPt>
          <c:dPt>
            <c:idx val="6"/>
            <c:bubble3D val="0"/>
            <c:spPr>
              <a:solidFill>
                <a:schemeClr val="accent1"/>
              </a:solidFill>
            </c:spPr>
          </c:dPt>
          <c:dPt>
            <c:idx val="7"/>
            <c:bubble3D val="0"/>
            <c:spPr>
              <a:solidFill>
                <a:schemeClr val="accent2"/>
              </a:solidFill>
            </c:spPr>
          </c:dPt>
          <c:dPt>
            <c:idx val="8"/>
            <c:bubble3D val="0"/>
            <c:spPr>
              <a:solidFill>
                <a:schemeClr val="accent3"/>
              </a:solidFill>
            </c:spPr>
          </c:dPt>
          <c:dPt>
            <c:idx val="9"/>
            <c:bubble3D val="0"/>
            <c:spPr>
              <a:solidFill>
                <a:schemeClr val="accent4"/>
              </a:solidFill>
            </c:spPr>
          </c:dPt>
          <c:dPt>
            <c:idx val="10"/>
            <c:bubble3D val="0"/>
            <c:spPr>
              <a:solidFill>
                <a:schemeClr val="accent5"/>
              </a:solidFill>
            </c:spPr>
          </c:dPt>
          <c:dPt>
            <c:idx val="11"/>
            <c:bubble3D val="0"/>
            <c:spPr>
              <a:solidFill>
                <a:schemeClr val="accent6"/>
              </a:solidFill>
            </c:spPr>
          </c:dPt>
          <c:dPt>
            <c:idx val="12"/>
            <c:bubble3D val="0"/>
            <c:spPr>
              <a:solidFill>
                <a:schemeClr val="accent1"/>
              </a:solidFill>
            </c:spPr>
          </c:dPt>
          <c:dPt>
            <c:idx val="13"/>
            <c:bubble3D val="0"/>
            <c:spPr>
              <a:solidFill>
                <a:schemeClr val="accent2"/>
              </a:solidFill>
            </c:spPr>
          </c:dPt>
          <c:dPt>
            <c:idx val="14"/>
            <c:bubble3D val="0"/>
            <c:spPr>
              <a:solidFill>
                <a:schemeClr val="accent3"/>
              </a:solidFill>
            </c:spPr>
          </c:dPt>
          <c:dPt>
            <c:idx val="15"/>
            <c:bubble3D val="0"/>
            <c:spPr>
              <a:solidFill>
                <a:schemeClr val="accent4"/>
              </a:solidFill>
            </c:spPr>
          </c:dPt>
          <c:dPt>
            <c:idx val="16"/>
            <c:bubble3D val="0"/>
            <c:spPr>
              <a:solidFill>
                <a:schemeClr val="accent5"/>
              </a:solidFill>
            </c:spPr>
          </c:dPt>
          <c:dPt>
            <c:idx val="17"/>
            <c:bubble3D val="0"/>
            <c:spPr>
              <a:solidFill>
                <a:schemeClr val="accent6"/>
              </a:solidFill>
            </c:spPr>
          </c:dPt>
          <c:dPt>
            <c:idx val="18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Sheet1!$B$7:$B$25</c:f>
              <c:strCache>
                <c:ptCount val="19"/>
                <c:pt idx="0">
                  <c:v>Česko</c:v>
                </c:pt>
                <c:pt idx="1">
                  <c:v>Poľsko</c:v>
                </c:pt>
                <c:pt idx="2">
                  <c:v>Maďarsko</c:v>
                </c:pt>
                <c:pt idx="3">
                  <c:v>Nemecko</c:v>
                </c:pt>
                <c:pt idx="4">
                  <c:v>Ukrajina</c:v>
                </c:pt>
                <c:pt idx="5">
                  <c:v>Veľká Británia</c:v>
                </c:pt>
                <c:pt idx="6">
                  <c:v>Rakúsko</c:v>
                </c:pt>
                <c:pt idx="7">
                  <c:v>Litva</c:v>
                </c:pt>
                <c:pt idx="8">
                  <c:v>Rumunsko</c:v>
                </c:pt>
                <c:pt idx="9">
                  <c:v>Rusko</c:v>
                </c:pt>
                <c:pt idx="10">
                  <c:v>Slovinsko</c:v>
                </c:pt>
                <c:pt idx="11">
                  <c:v>Estónsko</c:v>
                </c:pt>
                <c:pt idx="12">
                  <c:v>Lotyšsko</c:v>
                </c:pt>
                <c:pt idx="13">
                  <c:v>Taliansko</c:v>
                </c:pt>
                <c:pt idx="14">
                  <c:v>Holandsko</c:v>
                </c:pt>
                <c:pt idx="15">
                  <c:v>Francúzsko</c:v>
                </c:pt>
                <c:pt idx="16">
                  <c:v>Švajčiarsko</c:v>
                </c:pt>
                <c:pt idx="17">
                  <c:v>Belgicko</c:v>
                </c:pt>
                <c:pt idx="18">
                  <c:v>USA</c:v>
                </c:pt>
              </c:strCache>
            </c:strRef>
          </c:cat>
          <c:val>
            <c:numRef>
              <c:f>Sheet1!$C$7:$C$25</c:f>
              <c:numCache>
                <c:formatCode>_-* #,##0_-;\-* #,##0_-;_-* "-"??_-;_-@</c:formatCode>
                <c:ptCount val="19"/>
                <c:pt idx="0">
                  <c:v>47917</c:v>
                </c:pt>
                <c:pt idx="1">
                  <c:v>18189</c:v>
                </c:pt>
                <c:pt idx="2">
                  <c:v>7348</c:v>
                </c:pt>
                <c:pt idx="3">
                  <c:v>5269</c:v>
                </c:pt>
                <c:pt idx="4">
                  <c:v>4695</c:v>
                </c:pt>
                <c:pt idx="5">
                  <c:v>1259</c:v>
                </c:pt>
                <c:pt idx="6">
                  <c:v>1035</c:v>
                </c:pt>
                <c:pt idx="7">
                  <c:v>935</c:v>
                </c:pt>
                <c:pt idx="8">
                  <c:v>905</c:v>
                </c:pt>
                <c:pt idx="9">
                  <c:v>833</c:v>
                </c:pt>
                <c:pt idx="10">
                  <c:v>614</c:v>
                </c:pt>
                <c:pt idx="11">
                  <c:v>554</c:v>
                </c:pt>
                <c:pt idx="12">
                  <c:v>528</c:v>
                </c:pt>
                <c:pt idx="13">
                  <c:v>482</c:v>
                </c:pt>
                <c:pt idx="14">
                  <c:v>437</c:v>
                </c:pt>
                <c:pt idx="15">
                  <c:v>375</c:v>
                </c:pt>
                <c:pt idx="16">
                  <c:v>342</c:v>
                </c:pt>
                <c:pt idx="17">
                  <c:v>335</c:v>
                </c:pt>
                <c:pt idx="18">
                  <c:v>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Sheet1!$B$5:$B$6</c:f>
              <c:strCache>
                <c:ptCount val="2"/>
                <c:pt idx="0">
                  <c:v>Z toho zahraniční</c:v>
                </c:pt>
                <c:pt idx="1">
                  <c:v>Slovensko</c:v>
                </c:pt>
              </c:strCache>
            </c:strRef>
          </c:cat>
          <c:val>
            <c:numRef>
              <c:f>Sheet1!$C$5:$C$6</c:f>
              <c:numCache>
                <c:formatCode>_-* #,##0_-;\-* #,##0_-;_-* "-"??_-;_-@</c:formatCode>
                <c:ptCount val="2"/>
                <c:pt idx="0">
                  <c:v>96530</c:v>
                </c:pt>
                <c:pt idx="1">
                  <c:v>261595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29</xdr:row>
      <xdr:rowOff>38100</xdr:rowOff>
    </xdr:from>
    <xdr:ext cx="6286500" cy="3790950"/>
    <xdr:graphicFrame macro="">
      <xdr:nvGraphicFramePr>
        <xdr:cNvPr id="7849036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295275</xdr:colOff>
      <xdr:row>43</xdr:row>
      <xdr:rowOff>123825</xdr:rowOff>
    </xdr:from>
    <xdr:ext cx="6038850" cy="2743200"/>
    <xdr:graphicFrame macro="">
      <xdr:nvGraphicFramePr>
        <xdr:cNvPr id="206692857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428625</xdr:colOff>
      <xdr:row>27</xdr:row>
      <xdr:rowOff>38100</xdr:rowOff>
    </xdr:from>
    <xdr:ext cx="4572000" cy="2743200"/>
    <xdr:graphicFrame macro="">
      <xdr:nvGraphicFramePr>
        <xdr:cNvPr id="110044340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J5" sqref="J5"/>
    </sheetView>
  </sheetViews>
  <sheetFormatPr defaultColWidth="12.625" defaultRowHeight="15" customHeight="1"/>
  <cols>
    <col min="1" max="1" width="3" customWidth="1"/>
    <col min="2" max="2" width="17.125" customWidth="1"/>
    <col min="3" max="3" width="10.25" customWidth="1"/>
    <col min="4" max="6" width="9" customWidth="1"/>
    <col min="7" max="7" width="9.5" customWidth="1"/>
    <col min="8" max="8" width="3.375" customWidth="1"/>
    <col min="9" max="9" width="10.25" customWidth="1"/>
    <col min="10" max="12" width="9" customWidth="1"/>
    <col min="13" max="13" width="9.5" customWidth="1"/>
    <col min="14" max="14" width="3.75" customWidth="1"/>
    <col min="15" max="15" width="10.25" customWidth="1"/>
    <col min="16" max="18" width="9" customWidth="1"/>
    <col min="19" max="19" width="9.5" customWidth="1"/>
    <col min="20" max="20" width="3.75" customWidth="1"/>
    <col min="21" max="21" width="10.25" customWidth="1"/>
    <col min="22" max="24" width="9" customWidth="1"/>
    <col min="25" max="25" width="9.5" customWidth="1"/>
    <col min="26" max="26" width="3.75" customWidth="1"/>
  </cols>
  <sheetData>
    <row r="1" spans="1:26" ht="13.5" customHeight="1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6"/>
    </row>
    <row r="2" spans="1:26" ht="13.5" customHeight="1">
      <c r="A2" s="1"/>
      <c r="B2" s="2" t="s">
        <v>0</v>
      </c>
      <c r="C2" s="27" t="s">
        <v>1</v>
      </c>
      <c r="D2" s="28"/>
      <c r="E2" s="28"/>
      <c r="F2" s="28"/>
      <c r="G2" s="29"/>
      <c r="H2" s="3"/>
      <c r="I2" s="27" t="s">
        <v>2</v>
      </c>
      <c r="J2" s="28"/>
      <c r="K2" s="28"/>
      <c r="L2" s="28"/>
      <c r="M2" s="29"/>
      <c r="N2" s="3"/>
      <c r="O2" s="27" t="s">
        <v>3</v>
      </c>
      <c r="P2" s="28"/>
      <c r="Q2" s="28"/>
      <c r="R2" s="28"/>
      <c r="S2" s="29"/>
      <c r="T2" s="3"/>
      <c r="U2" s="27" t="s">
        <v>4</v>
      </c>
      <c r="V2" s="28"/>
      <c r="W2" s="28"/>
      <c r="X2" s="28"/>
      <c r="Y2" s="29"/>
      <c r="Z2" s="3"/>
    </row>
    <row r="3" spans="1:26" ht="13.5" customHeight="1">
      <c r="A3" s="1"/>
      <c r="B3" s="4"/>
      <c r="C3" s="5">
        <v>2020</v>
      </c>
      <c r="D3" s="6">
        <v>2019</v>
      </c>
      <c r="E3" s="6" t="s">
        <v>5</v>
      </c>
      <c r="F3" s="6" t="s">
        <v>6</v>
      </c>
      <c r="G3" s="7" t="s">
        <v>7</v>
      </c>
      <c r="H3" s="8"/>
      <c r="I3" s="5">
        <f t="shared" ref="I3:M3" si="0">C3</f>
        <v>2020</v>
      </c>
      <c r="J3" s="6">
        <f t="shared" si="0"/>
        <v>2019</v>
      </c>
      <c r="K3" s="6" t="str">
        <f t="shared" si="0"/>
        <v>v % 2020</v>
      </c>
      <c r="L3" s="6" t="str">
        <f t="shared" si="0"/>
        <v>v % 2019</v>
      </c>
      <c r="M3" s="7" t="str">
        <f t="shared" si="0"/>
        <v>Trend YoY</v>
      </c>
      <c r="N3" s="8"/>
      <c r="O3" s="5">
        <f t="shared" ref="O3:S3" si="1">I3</f>
        <v>2020</v>
      </c>
      <c r="P3" s="6">
        <f t="shared" si="1"/>
        <v>2019</v>
      </c>
      <c r="Q3" s="6" t="str">
        <f t="shared" si="1"/>
        <v>v % 2020</v>
      </c>
      <c r="R3" s="6" t="str">
        <f t="shared" si="1"/>
        <v>v % 2019</v>
      </c>
      <c r="S3" s="7" t="str">
        <f t="shared" si="1"/>
        <v>Trend YoY</v>
      </c>
      <c r="T3" s="8"/>
      <c r="U3" s="5">
        <f t="shared" ref="U3:Y3" si="2">O3</f>
        <v>2020</v>
      </c>
      <c r="V3" s="6">
        <f t="shared" si="2"/>
        <v>2019</v>
      </c>
      <c r="W3" s="6" t="str">
        <f t="shared" si="2"/>
        <v>v % 2020</v>
      </c>
      <c r="X3" s="6" t="str">
        <f t="shared" si="2"/>
        <v>v % 2019</v>
      </c>
      <c r="Y3" s="7" t="str">
        <f t="shared" si="2"/>
        <v>Trend YoY</v>
      </c>
      <c r="Z3" s="8"/>
    </row>
    <row r="4" spans="1:26" ht="13.5" customHeight="1">
      <c r="A4" s="1"/>
      <c r="B4" s="4" t="s">
        <v>8</v>
      </c>
      <c r="C4" s="9">
        <v>358125</v>
      </c>
      <c r="D4" s="10">
        <v>617404</v>
      </c>
      <c r="E4" s="10"/>
      <c r="F4" s="10"/>
      <c r="G4" s="11">
        <v>-0.42</v>
      </c>
      <c r="H4" s="12"/>
      <c r="I4" s="9">
        <v>205174</v>
      </c>
      <c r="J4" s="10">
        <v>349062</v>
      </c>
      <c r="K4" s="10"/>
      <c r="L4" s="10"/>
      <c r="M4" s="11">
        <f t="shared" ref="M4:M25" si="3">(I4-J4)/J4</f>
        <v>-0.41221330308082804</v>
      </c>
      <c r="N4" s="12"/>
      <c r="O4" s="9">
        <v>102831</v>
      </c>
      <c r="P4" s="10">
        <v>162669</v>
      </c>
      <c r="Q4" s="10"/>
      <c r="R4" s="10"/>
      <c r="S4" s="11">
        <f t="shared" ref="S4:S25" si="4">(O4-P4)/P4</f>
        <v>-0.36785128082179147</v>
      </c>
      <c r="T4" s="12"/>
      <c r="U4" s="9">
        <v>50120</v>
      </c>
      <c r="V4" s="10">
        <v>105673</v>
      </c>
      <c r="W4" s="10"/>
      <c r="X4" s="10"/>
      <c r="Y4" s="11">
        <f t="shared" ref="Y4:Y25" si="5">(U4-V4)/V4</f>
        <v>-0.5257066611149489</v>
      </c>
      <c r="Z4" s="12"/>
    </row>
    <row r="5" spans="1:26" ht="13.5" customHeight="1">
      <c r="A5" s="1"/>
      <c r="B5" s="4" t="s">
        <v>9</v>
      </c>
      <c r="C5" s="9">
        <v>96530</v>
      </c>
      <c r="D5" s="10">
        <v>199377</v>
      </c>
      <c r="E5" s="13">
        <f t="shared" ref="E5:F5" si="6">C5/C$4</f>
        <v>0.26954275741710298</v>
      </c>
      <c r="F5" s="13">
        <f t="shared" si="6"/>
        <v>0.32292793697481714</v>
      </c>
      <c r="G5" s="11">
        <f t="shared" ref="G5:G25" si="7">(C5-D5)/D5</f>
        <v>-0.51584184735450933</v>
      </c>
      <c r="H5" s="12"/>
      <c r="I5" s="9">
        <v>50210</v>
      </c>
      <c r="J5" s="10">
        <v>95726</v>
      </c>
      <c r="K5" s="13">
        <f t="shared" ref="K5:L5" si="8">I5/I$4</f>
        <v>0.24471911645725092</v>
      </c>
      <c r="L5" s="13">
        <f t="shared" si="8"/>
        <v>0.27423781448567874</v>
      </c>
      <c r="M5" s="11">
        <f t="shared" si="3"/>
        <v>-0.47548210517518752</v>
      </c>
      <c r="N5" s="12"/>
      <c r="O5" s="9">
        <v>27419</v>
      </c>
      <c r="P5" s="10">
        <v>52119</v>
      </c>
      <c r="Q5" s="13">
        <f t="shared" ref="Q5:R5" si="9">O5/O$4</f>
        <v>0.26664138246248698</v>
      </c>
      <c r="R5" s="13">
        <f t="shared" si="9"/>
        <v>0.32039909263596628</v>
      </c>
      <c r="S5" s="11">
        <f t="shared" si="4"/>
        <v>-0.47391546269114909</v>
      </c>
      <c r="T5" s="12"/>
      <c r="U5" s="9">
        <v>18901</v>
      </c>
      <c r="V5" s="10">
        <v>51532</v>
      </c>
      <c r="W5" s="13">
        <f t="shared" ref="W5:X5" si="10">U5/U$4</f>
        <v>0.3771149241819633</v>
      </c>
      <c r="X5" s="13">
        <f t="shared" si="10"/>
        <v>0.4876553140348055</v>
      </c>
      <c r="Y5" s="11">
        <f t="shared" si="5"/>
        <v>-0.6332181945199099</v>
      </c>
      <c r="Z5" s="12"/>
    </row>
    <row r="6" spans="1:26" ht="13.5" customHeight="1">
      <c r="A6" s="14">
        <v>1</v>
      </c>
      <c r="B6" s="4" t="s">
        <v>10</v>
      </c>
      <c r="C6" s="9">
        <v>261595</v>
      </c>
      <c r="D6" s="10">
        <v>418027</v>
      </c>
      <c r="E6" s="13">
        <f t="shared" ref="E6:F6" si="11">C6/C$4</f>
        <v>0.73045724258289702</v>
      </c>
      <c r="F6" s="13">
        <f t="shared" si="11"/>
        <v>0.67707206302518286</v>
      </c>
      <c r="G6" s="11">
        <f t="shared" si="7"/>
        <v>-0.37421506266341648</v>
      </c>
      <c r="H6" s="12"/>
      <c r="I6" s="9">
        <v>154964</v>
      </c>
      <c r="J6" s="10">
        <v>253336</v>
      </c>
      <c r="K6" s="13">
        <f t="shared" ref="K6:L6" si="12">I6/I$4</f>
        <v>0.75528088354274903</v>
      </c>
      <c r="L6" s="13">
        <f t="shared" si="12"/>
        <v>0.72576218551432126</v>
      </c>
      <c r="M6" s="11">
        <f t="shared" si="3"/>
        <v>-0.38830643887959077</v>
      </c>
      <c r="N6" s="12"/>
      <c r="O6" s="9">
        <v>75412</v>
      </c>
      <c r="P6" s="10">
        <v>110550</v>
      </c>
      <c r="Q6" s="13">
        <f t="shared" ref="Q6:R6" si="13">O6/O$4</f>
        <v>0.73335861753751297</v>
      </c>
      <c r="R6" s="13">
        <f t="shared" si="13"/>
        <v>0.67960090736403367</v>
      </c>
      <c r="S6" s="11">
        <f t="shared" si="4"/>
        <v>-0.31784712799638171</v>
      </c>
      <c r="T6" s="12"/>
      <c r="U6" s="9">
        <v>31219</v>
      </c>
      <c r="V6" s="10">
        <v>54141</v>
      </c>
      <c r="W6" s="13">
        <f t="shared" ref="W6:X6" si="14">U6/U$4</f>
        <v>0.62288507581803676</v>
      </c>
      <c r="X6" s="13">
        <f t="shared" si="14"/>
        <v>0.51234468596519456</v>
      </c>
      <c r="Y6" s="11">
        <f t="shared" si="5"/>
        <v>-0.42337599970447537</v>
      </c>
      <c r="Z6" s="12"/>
    </row>
    <row r="7" spans="1:26" ht="13.5" customHeight="1">
      <c r="A7" s="14">
        <v>2</v>
      </c>
      <c r="B7" s="4" t="s">
        <v>11</v>
      </c>
      <c r="C7" s="9">
        <v>47917</v>
      </c>
      <c r="D7" s="10">
        <v>81302</v>
      </c>
      <c r="E7" s="13">
        <f t="shared" ref="E7:F7" si="15">C7/C$4</f>
        <v>0.13379965095986038</v>
      </c>
      <c r="F7" s="13">
        <f t="shared" si="15"/>
        <v>0.13168363016760501</v>
      </c>
      <c r="G7" s="11">
        <f t="shared" si="7"/>
        <v>-0.41062950480922977</v>
      </c>
      <c r="H7" s="12"/>
      <c r="I7" s="9">
        <v>26629</v>
      </c>
      <c r="J7" s="10">
        <v>44032</v>
      </c>
      <c r="K7" s="13">
        <f t="shared" ref="K7:L7" si="16">I7/I$4</f>
        <v>0.12978739996295827</v>
      </c>
      <c r="L7" s="13">
        <f t="shared" si="16"/>
        <v>0.12614377961508272</v>
      </c>
      <c r="M7" s="11">
        <f t="shared" si="3"/>
        <v>-0.39523528343023256</v>
      </c>
      <c r="N7" s="12"/>
      <c r="O7" s="9">
        <v>14975</v>
      </c>
      <c r="P7" s="10">
        <v>25408</v>
      </c>
      <c r="Q7" s="13">
        <f t="shared" ref="Q7:R7" si="17">O7/O$4</f>
        <v>0.14562729138100378</v>
      </c>
      <c r="R7" s="13">
        <f t="shared" si="17"/>
        <v>0.15619448081687354</v>
      </c>
      <c r="S7" s="11">
        <f t="shared" si="4"/>
        <v>-0.41061870277078083</v>
      </c>
      <c r="T7" s="12"/>
      <c r="U7" s="9">
        <v>6313</v>
      </c>
      <c r="V7" s="10">
        <v>11862</v>
      </c>
      <c r="W7" s="13">
        <f t="shared" ref="W7:X7" si="18">U7/U$4</f>
        <v>0.12595770151636074</v>
      </c>
      <c r="X7" s="13">
        <f t="shared" si="18"/>
        <v>0.11225194704418347</v>
      </c>
      <c r="Y7" s="11">
        <f t="shared" si="5"/>
        <v>-0.46779632439723484</v>
      </c>
      <c r="Z7" s="12"/>
    </row>
    <row r="8" spans="1:26" ht="13.5" customHeight="1">
      <c r="A8" s="14">
        <v>3</v>
      </c>
      <c r="B8" s="4" t="s">
        <v>12</v>
      </c>
      <c r="C8" s="9">
        <v>18189</v>
      </c>
      <c r="D8" s="10">
        <v>30628</v>
      </c>
      <c r="E8" s="13">
        <f t="shared" ref="E8:F8" si="19">C8/C$4</f>
        <v>5.0789528795811521E-2</v>
      </c>
      <c r="F8" s="13">
        <f t="shared" si="19"/>
        <v>4.9607712292113429E-2</v>
      </c>
      <c r="G8" s="11">
        <f t="shared" si="7"/>
        <v>-0.40613164424709414</v>
      </c>
      <c r="H8" s="12"/>
      <c r="I8" s="9">
        <v>9196</v>
      </c>
      <c r="J8" s="10">
        <v>13906</v>
      </c>
      <c r="K8" s="13">
        <f t="shared" ref="K8:L8" si="20">I8/I$4</f>
        <v>4.4820493824753622E-2</v>
      </c>
      <c r="L8" s="13">
        <f t="shared" si="20"/>
        <v>3.9838194933851295E-2</v>
      </c>
      <c r="M8" s="11">
        <f t="shared" si="3"/>
        <v>-0.33870271825111464</v>
      </c>
      <c r="N8" s="12"/>
      <c r="O8" s="9">
        <v>4292</v>
      </c>
      <c r="P8" s="10">
        <v>5899</v>
      </c>
      <c r="Q8" s="13">
        <f t="shared" ref="Q8:R8" si="21">O8/O$4</f>
        <v>4.1738386284291704E-2</v>
      </c>
      <c r="R8" s="13">
        <f t="shared" si="21"/>
        <v>3.6263824084490588E-2</v>
      </c>
      <c r="S8" s="11">
        <f t="shared" si="4"/>
        <v>-0.27241905407696221</v>
      </c>
      <c r="T8" s="12"/>
      <c r="U8" s="9">
        <v>4701</v>
      </c>
      <c r="V8" s="10">
        <v>10823</v>
      </c>
      <c r="W8" s="13">
        <f t="shared" ref="W8:X8" si="22">U8/U$4</f>
        <v>9.3794892258579413E-2</v>
      </c>
      <c r="X8" s="13">
        <f t="shared" si="22"/>
        <v>0.10241972878597182</v>
      </c>
      <c r="Y8" s="11">
        <f t="shared" si="5"/>
        <v>-0.56564723274507989</v>
      </c>
      <c r="Z8" s="12"/>
    </row>
    <row r="9" spans="1:26" ht="13.5" customHeight="1">
      <c r="A9" s="14">
        <v>4</v>
      </c>
      <c r="B9" s="4" t="s">
        <v>13</v>
      </c>
      <c r="C9" s="9">
        <v>7348</v>
      </c>
      <c r="D9" s="10">
        <v>18984</v>
      </c>
      <c r="E9" s="13">
        <f t="shared" ref="E9:F9" si="23">C9/C$4</f>
        <v>2.0517975567190226E-2</v>
      </c>
      <c r="F9" s="13">
        <f t="shared" si="23"/>
        <v>3.0748100109490705E-2</v>
      </c>
      <c r="G9" s="11">
        <f t="shared" si="7"/>
        <v>-0.61293721028234305</v>
      </c>
      <c r="H9" s="12"/>
      <c r="I9" s="9">
        <v>3821</v>
      </c>
      <c r="J9" s="10">
        <v>9140</v>
      </c>
      <c r="K9" s="13">
        <f t="shared" ref="K9:L9" si="24">I9/I$4</f>
        <v>1.8623217366722879E-2</v>
      </c>
      <c r="L9" s="13">
        <f t="shared" si="24"/>
        <v>2.6184460067265988E-2</v>
      </c>
      <c r="M9" s="11">
        <f t="shared" si="3"/>
        <v>-0.58194748358862147</v>
      </c>
      <c r="N9" s="12"/>
      <c r="O9" s="9">
        <v>2101</v>
      </c>
      <c r="P9" s="10">
        <v>3905</v>
      </c>
      <c r="Q9" s="13">
        <f t="shared" ref="Q9:R9" si="25">O9/O$4</f>
        <v>2.0431581915959195E-2</v>
      </c>
      <c r="R9" s="13">
        <f t="shared" si="25"/>
        <v>2.4005803195445968E-2</v>
      </c>
      <c r="S9" s="11">
        <f t="shared" si="4"/>
        <v>-0.46197183098591549</v>
      </c>
      <c r="T9" s="12"/>
      <c r="U9" s="9">
        <v>1426</v>
      </c>
      <c r="V9" s="10">
        <v>5939</v>
      </c>
      <c r="W9" s="13">
        <f t="shared" ref="W9:X9" si="26">U9/U$4</f>
        <v>2.8451715881883478E-2</v>
      </c>
      <c r="X9" s="13">
        <f t="shared" si="26"/>
        <v>5.6201678763733401E-2</v>
      </c>
      <c r="Y9" s="11">
        <f t="shared" si="5"/>
        <v>-0.759892237750463</v>
      </c>
      <c r="Z9" s="12"/>
    </row>
    <row r="10" spans="1:26" ht="13.5" customHeight="1">
      <c r="A10" s="14">
        <v>5</v>
      </c>
      <c r="B10" s="4" t="s">
        <v>15</v>
      </c>
      <c r="C10" s="9">
        <v>5269</v>
      </c>
      <c r="D10" s="10">
        <v>10658</v>
      </c>
      <c r="E10" s="13">
        <f t="shared" ref="E10:F10" si="27">C10/C$4</f>
        <v>1.4712739965095986E-2</v>
      </c>
      <c r="F10" s="13">
        <f t="shared" si="27"/>
        <v>1.7262602769013483E-2</v>
      </c>
      <c r="G10" s="11">
        <f t="shared" si="7"/>
        <v>-0.50562957402889852</v>
      </c>
      <c r="H10" s="12"/>
      <c r="I10" s="9">
        <v>2293</v>
      </c>
      <c r="J10" s="10">
        <v>4801</v>
      </c>
      <c r="K10" s="13">
        <f t="shared" ref="K10:L10" si="28">I10/I$4</f>
        <v>1.1175879984793394E-2</v>
      </c>
      <c r="L10" s="13">
        <f t="shared" si="28"/>
        <v>1.3754003586755362E-2</v>
      </c>
      <c r="M10" s="11">
        <f t="shared" si="3"/>
        <v>-0.52239116850656109</v>
      </c>
      <c r="N10" s="12"/>
      <c r="O10" s="9">
        <v>1806</v>
      </c>
      <c r="P10" s="10">
        <v>3397</v>
      </c>
      <c r="Q10" s="13">
        <f t="shared" ref="Q10:R10" si="29">O10/O$4</f>
        <v>1.7562797210957784E-2</v>
      </c>
      <c r="R10" s="13">
        <f t="shared" si="29"/>
        <v>2.0882897171556964E-2</v>
      </c>
      <c r="S10" s="11">
        <f t="shared" si="4"/>
        <v>-0.46835443037974683</v>
      </c>
      <c r="T10" s="12"/>
      <c r="U10" s="9">
        <v>1170</v>
      </c>
      <c r="V10" s="10">
        <v>2460</v>
      </c>
      <c r="W10" s="13">
        <f t="shared" ref="W10:X10" si="30">U10/U$4</f>
        <v>2.3343974461292896E-2</v>
      </c>
      <c r="X10" s="13">
        <f t="shared" si="30"/>
        <v>2.3279361804812961E-2</v>
      </c>
      <c r="Y10" s="11">
        <f t="shared" si="5"/>
        <v>-0.52439024390243905</v>
      </c>
      <c r="Z10" s="12"/>
    </row>
    <row r="11" spans="1:26" ht="13.5" customHeight="1">
      <c r="A11" s="14">
        <v>6</v>
      </c>
      <c r="B11" s="4" t="s">
        <v>14</v>
      </c>
      <c r="C11" s="9">
        <v>4695</v>
      </c>
      <c r="D11" s="10">
        <v>7450</v>
      </c>
      <c r="E11" s="13">
        <f t="shared" ref="E11:F11" si="31">C11/C$4</f>
        <v>1.3109947643979058E-2</v>
      </c>
      <c r="F11" s="13">
        <f t="shared" si="31"/>
        <v>1.2066653277270637E-2</v>
      </c>
      <c r="G11" s="11">
        <f t="shared" si="7"/>
        <v>-0.36979865771812082</v>
      </c>
      <c r="H11" s="12"/>
      <c r="I11" s="9">
        <v>1478</v>
      </c>
      <c r="J11" s="10">
        <v>2211</v>
      </c>
      <c r="K11" s="13">
        <f t="shared" ref="K11:L11" si="32">I11/I$4</f>
        <v>7.2036417869710588E-3</v>
      </c>
      <c r="L11" s="13">
        <f t="shared" si="32"/>
        <v>6.3341182941712357E-3</v>
      </c>
      <c r="M11" s="11">
        <f t="shared" si="3"/>
        <v>-0.33152419719583898</v>
      </c>
      <c r="N11" s="12"/>
      <c r="O11" s="9">
        <v>1253</v>
      </c>
      <c r="P11" s="10">
        <v>1421</v>
      </c>
      <c r="Q11" s="13">
        <f t="shared" ref="Q11:R11" si="33">O11/O$4</f>
        <v>1.2185041475819549E-2</v>
      </c>
      <c r="R11" s="13">
        <f t="shared" si="33"/>
        <v>8.7355304329651013E-3</v>
      </c>
      <c r="S11" s="11">
        <f t="shared" si="4"/>
        <v>-0.11822660098522167</v>
      </c>
      <c r="T11" s="12"/>
      <c r="U11" s="9">
        <v>1964</v>
      </c>
      <c r="V11" s="10">
        <v>3818</v>
      </c>
      <c r="W11" s="13">
        <f t="shared" ref="W11:X11" si="34">U11/U$4</f>
        <v>3.9185953711093374E-2</v>
      </c>
      <c r="X11" s="13">
        <f t="shared" si="34"/>
        <v>3.6130326573486131E-2</v>
      </c>
      <c r="Y11" s="11">
        <f t="shared" si="5"/>
        <v>-0.48559455212152958</v>
      </c>
      <c r="Z11" s="12"/>
    </row>
    <row r="12" spans="1:26" ht="13.5" customHeight="1">
      <c r="A12" s="14">
        <v>7</v>
      </c>
      <c r="B12" s="4" t="s">
        <v>17</v>
      </c>
      <c r="C12" s="9">
        <v>1259</v>
      </c>
      <c r="D12" s="10">
        <v>4018</v>
      </c>
      <c r="E12" s="13">
        <f t="shared" ref="E12:F12" si="35">C12/C$4</f>
        <v>3.5155322862129145E-3</v>
      </c>
      <c r="F12" s="13">
        <f t="shared" si="35"/>
        <v>6.5078943447078414E-3</v>
      </c>
      <c r="G12" s="11">
        <f t="shared" si="7"/>
        <v>-0.68666002986560482</v>
      </c>
      <c r="H12" s="12"/>
      <c r="I12" s="9">
        <v>737</v>
      </c>
      <c r="J12" s="10">
        <v>2241</v>
      </c>
      <c r="K12" s="13">
        <f t="shared" ref="K12:L12" si="36">I12/I$4</f>
        <v>3.5920730696871925E-3</v>
      </c>
      <c r="L12" s="13">
        <f t="shared" si="36"/>
        <v>6.4200629114598553E-3</v>
      </c>
      <c r="M12" s="11">
        <f t="shared" si="3"/>
        <v>-0.67112896028558677</v>
      </c>
      <c r="N12" s="12"/>
      <c r="O12" s="9">
        <v>340</v>
      </c>
      <c r="P12" s="10">
        <v>945</v>
      </c>
      <c r="Q12" s="13">
        <f t="shared" ref="Q12:R12" si="37">O12/O$4</f>
        <v>3.3063959311880661E-3</v>
      </c>
      <c r="R12" s="13">
        <f t="shared" si="37"/>
        <v>5.8093428987698948E-3</v>
      </c>
      <c r="S12" s="11">
        <f t="shared" si="4"/>
        <v>-0.64021164021164023</v>
      </c>
      <c r="T12" s="12"/>
      <c r="U12" s="9">
        <v>182</v>
      </c>
      <c r="V12" s="10">
        <v>832</v>
      </c>
      <c r="W12" s="13">
        <f t="shared" ref="W12:X12" si="38">U12/U$4</f>
        <v>3.6312849162011174E-3</v>
      </c>
      <c r="X12" s="13">
        <f t="shared" si="38"/>
        <v>7.8733451307334886E-3</v>
      </c>
      <c r="Y12" s="11">
        <f t="shared" si="5"/>
        <v>-0.78125</v>
      </c>
      <c r="Z12" s="12"/>
    </row>
    <row r="13" spans="1:26" ht="13.5" customHeight="1">
      <c r="A13" s="14">
        <v>8</v>
      </c>
      <c r="B13" s="4" t="s">
        <v>20</v>
      </c>
      <c r="C13" s="9">
        <v>1035</v>
      </c>
      <c r="D13" s="10">
        <v>3205</v>
      </c>
      <c r="E13" s="13">
        <f t="shared" ref="E13:F13" si="39">C13/C$4</f>
        <v>2.8900523560209425E-3</v>
      </c>
      <c r="F13" s="13">
        <f t="shared" si="39"/>
        <v>5.191090436731864E-3</v>
      </c>
      <c r="G13" s="11">
        <f t="shared" si="7"/>
        <v>-0.67706708268330729</v>
      </c>
      <c r="H13" s="12"/>
      <c r="I13" s="9">
        <v>476</v>
      </c>
      <c r="J13" s="10">
        <v>1401</v>
      </c>
      <c r="K13" s="13">
        <f t="shared" ref="K13:L13" si="40">I13/I$4</f>
        <v>2.3199820640042112E-3</v>
      </c>
      <c r="L13" s="13">
        <f t="shared" si="40"/>
        <v>4.0136136273785173E-3</v>
      </c>
      <c r="M13" s="11">
        <f t="shared" si="3"/>
        <v>-0.66024268379728768</v>
      </c>
      <c r="N13" s="12"/>
      <c r="O13" s="9">
        <v>282</v>
      </c>
      <c r="P13" s="10">
        <v>816</v>
      </c>
      <c r="Q13" s="13">
        <f t="shared" ref="Q13:R13" si="41">O13/O$4</f>
        <v>2.7423636841030427E-3</v>
      </c>
      <c r="R13" s="13">
        <f t="shared" si="41"/>
        <v>5.0163214871917824E-3</v>
      </c>
      <c r="S13" s="11">
        <f t="shared" si="4"/>
        <v>-0.65441176470588236</v>
      </c>
      <c r="T13" s="12"/>
      <c r="U13" s="9">
        <v>277</v>
      </c>
      <c r="V13" s="10">
        <v>988</v>
      </c>
      <c r="W13" s="13">
        <f t="shared" ref="W13:X13" si="42">U13/U$4</f>
        <v>5.5267358339984038E-3</v>
      </c>
      <c r="X13" s="13">
        <f t="shared" si="42"/>
        <v>9.3495973427460185E-3</v>
      </c>
      <c r="Y13" s="11">
        <f t="shared" si="5"/>
        <v>-0.71963562753036436</v>
      </c>
      <c r="Z13" s="12"/>
    </row>
    <row r="14" spans="1:26" ht="13.5" customHeight="1">
      <c r="A14" s="14">
        <v>9</v>
      </c>
      <c r="B14" s="4" t="s">
        <v>18</v>
      </c>
      <c r="C14" s="9">
        <v>935</v>
      </c>
      <c r="D14" s="10">
        <v>3095</v>
      </c>
      <c r="E14" s="13">
        <f t="shared" ref="E14:F14" si="43">C14/C$4</f>
        <v>2.6108202443280979E-3</v>
      </c>
      <c r="F14" s="13">
        <f t="shared" si="43"/>
        <v>5.0129250863292108E-3</v>
      </c>
      <c r="G14" s="11">
        <f t="shared" si="7"/>
        <v>-0.69789983844911152</v>
      </c>
      <c r="H14" s="12"/>
      <c r="I14" s="9">
        <v>440</v>
      </c>
      <c r="J14" s="10">
        <v>986</v>
      </c>
      <c r="K14" s="13">
        <f t="shared" ref="K14:L14" si="44">I14/I$4</f>
        <v>2.1445212356341445E-3</v>
      </c>
      <c r="L14" s="13">
        <f t="shared" si="44"/>
        <v>2.8247130882192847E-3</v>
      </c>
      <c r="M14" s="11">
        <f t="shared" si="3"/>
        <v>-0.55375253549695735</v>
      </c>
      <c r="N14" s="12"/>
      <c r="O14" s="9">
        <v>171</v>
      </c>
      <c r="P14" s="10">
        <v>415</v>
      </c>
      <c r="Q14" s="13">
        <f t="shared" ref="Q14:R14" si="45">O14/O$4</f>
        <v>1.6629226595092919E-3</v>
      </c>
      <c r="R14" s="13">
        <f t="shared" si="45"/>
        <v>2.5511929132164086E-3</v>
      </c>
      <c r="S14" s="11">
        <f t="shared" si="4"/>
        <v>-0.58795180722891571</v>
      </c>
      <c r="T14" s="12"/>
      <c r="U14" s="9">
        <v>324</v>
      </c>
      <c r="V14" s="10">
        <v>1694</v>
      </c>
      <c r="W14" s="13">
        <f t="shared" ref="W14:X14" si="46">U14/U$4</f>
        <v>6.4644852354349561E-3</v>
      </c>
      <c r="X14" s="13">
        <f t="shared" si="46"/>
        <v>1.6030584917623235E-2</v>
      </c>
      <c r="Y14" s="11">
        <f t="shared" si="5"/>
        <v>-0.80873671782762691</v>
      </c>
      <c r="Z14" s="12"/>
    </row>
    <row r="15" spans="1:26" ht="13.5" customHeight="1">
      <c r="A15" s="14">
        <v>10</v>
      </c>
      <c r="B15" s="4" t="s">
        <v>16</v>
      </c>
      <c r="C15" s="9">
        <v>905</v>
      </c>
      <c r="D15" s="10">
        <v>2047</v>
      </c>
      <c r="E15" s="13">
        <f t="shared" ref="E15:F15" si="47">C15/C$4</f>
        <v>2.5270506108202445E-3</v>
      </c>
      <c r="F15" s="13">
        <f t="shared" si="47"/>
        <v>3.3154952024930192E-3</v>
      </c>
      <c r="G15" s="11">
        <f t="shared" si="7"/>
        <v>-0.55788959452857845</v>
      </c>
      <c r="H15" s="12"/>
      <c r="I15" s="9">
        <v>622</v>
      </c>
      <c r="J15" s="10">
        <v>1129</v>
      </c>
      <c r="K15" s="13">
        <f t="shared" ref="K15:L15" si="48">I15/I$4</f>
        <v>3.0315732012828134E-3</v>
      </c>
      <c r="L15" s="13">
        <f t="shared" si="48"/>
        <v>3.2343824306283698E-3</v>
      </c>
      <c r="M15" s="11">
        <f t="shared" si="3"/>
        <v>-0.44906997342781224</v>
      </c>
      <c r="N15" s="12"/>
      <c r="O15" s="9">
        <v>115</v>
      </c>
      <c r="P15" s="10">
        <v>276</v>
      </c>
      <c r="Q15" s="13">
        <f t="shared" ref="Q15:R15" si="49">O15/O$4</f>
        <v>1.118339800254787E-3</v>
      </c>
      <c r="R15" s="13">
        <f t="shared" si="49"/>
        <v>1.696696973608985E-3</v>
      </c>
      <c r="S15" s="11">
        <f t="shared" si="4"/>
        <v>-0.58333333333333337</v>
      </c>
      <c r="T15" s="12"/>
      <c r="U15" s="9">
        <v>168</v>
      </c>
      <c r="V15" s="10">
        <v>642</v>
      </c>
      <c r="W15" s="13">
        <f t="shared" ref="W15:X15" si="50">U15/U$4</f>
        <v>3.3519553072625698E-3</v>
      </c>
      <c r="X15" s="13">
        <f t="shared" si="50"/>
        <v>6.0753456417438701E-3</v>
      </c>
      <c r="Y15" s="11">
        <f t="shared" si="5"/>
        <v>-0.73831775700934577</v>
      </c>
      <c r="Z15" s="12"/>
    </row>
    <row r="16" spans="1:26" ht="13.5" customHeight="1">
      <c r="A16" s="14">
        <v>11</v>
      </c>
      <c r="B16" s="4" t="s">
        <v>19</v>
      </c>
      <c r="C16" s="9">
        <v>833</v>
      </c>
      <c r="D16" s="10">
        <v>2626</v>
      </c>
      <c r="E16" s="13">
        <f t="shared" ref="E16:F16" si="51">C16/C$4</f>
        <v>2.3260034904013962E-3</v>
      </c>
      <c r="F16" s="13">
        <f t="shared" si="51"/>
        <v>4.2532928196124418E-3</v>
      </c>
      <c r="G16" s="11">
        <f t="shared" si="7"/>
        <v>-0.68278750952018274</v>
      </c>
      <c r="H16" s="12"/>
      <c r="I16" s="9">
        <v>345</v>
      </c>
      <c r="J16" s="10">
        <v>619</v>
      </c>
      <c r="K16" s="13">
        <f t="shared" ref="K16:L16" si="52">I16/I$4</f>
        <v>1.6814996052131363E-3</v>
      </c>
      <c r="L16" s="13">
        <f t="shared" si="52"/>
        <v>1.7733239367218431E-3</v>
      </c>
      <c r="M16" s="11">
        <f t="shared" si="3"/>
        <v>-0.44264943457189015</v>
      </c>
      <c r="N16" s="12"/>
      <c r="O16" s="9">
        <v>140</v>
      </c>
      <c r="P16" s="10">
        <v>444</v>
      </c>
      <c r="Q16" s="13">
        <f t="shared" ref="Q16:R16" si="53">O16/O$4</f>
        <v>1.3614571481362623E-3</v>
      </c>
      <c r="R16" s="13">
        <f t="shared" si="53"/>
        <v>2.7294690445014108E-3</v>
      </c>
      <c r="S16" s="11">
        <f t="shared" si="4"/>
        <v>-0.68468468468468469</v>
      </c>
      <c r="T16" s="12"/>
      <c r="U16" s="9">
        <v>348</v>
      </c>
      <c r="V16" s="10">
        <v>1563</v>
      </c>
      <c r="W16" s="13">
        <f t="shared" ref="W16:X16" si="54">U16/U$4</f>
        <v>6.943335993615323E-3</v>
      </c>
      <c r="X16" s="13">
        <f t="shared" si="54"/>
        <v>1.4790911585740918E-2</v>
      </c>
      <c r="Y16" s="11">
        <f t="shared" si="5"/>
        <v>-0.77735124760076779</v>
      </c>
      <c r="Z16" s="12"/>
    </row>
    <row r="17" spans="1:26" ht="13.5" customHeight="1">
      <c r="A17" s="14">
        <v>12</v>
      </c>
      <c r="B17" s="4" t="s">
        <v>30</v>
      </c>
      <c r="C17" s="9">
        <v>614</v>
      </c>
      <c r="D17" s="10">
        <v>1137</v>
      </c>
      <c r="E17" s="13">
        <f t="shared" ref="E17:F17" si="55">C17/C$4</f>
        <v>1.7144851657940664E-3</v>
      </c>
      <c r="F17" s="13">
        <f t="shared" si="55"/>
        <v>1.841581849161975E-3</v>
      </c>
      <c r="G17" s="11">
        <f t="shared" si="7"/>
        <v>-0.45998240985048372</v>
      </c>
      <c r="H17" s="12"/>
      <c r="I17" s="9">
        <v>503</v>
      </c>
      <c r="J17" s="10">
        <v>72</v>
      </c>
      <c r="K17" s="13">
        <f t="shared" ref="K17:L17" si="56">I17/I$4</f>
        <v>2.4515776852817609E-3</v>
      </c>
      <c r="L17" s="13">
        <f t="shared" si="56"/>
        <v>2.062670814926861E-4</v>
      </c>
      <c r="M17" s="11">
        <f t="shared" si="3"/>
        <v>5.9861111111111107</v>
      </c>
      <c r="N17" s="12"/>
      <c r="O17" s="9">
        <v>62</v>
      </c>
      <c r="P17" s="10">
        <v>830</v>
      </c>
      <c r="Q17" s="13">
        <f t="shared" ref="Q17:R17" si="57">O17/O$4</f>
        <v>6.0293102274605907E-4</v>
      </c>
      <c r="R17" s="13">
        <f t="shared" si="57"/>
        <v>5.1023858264328172E-3</v>
      </c>
      <c r="S17" s="11">
        <f t="shared" si="4"/>
        <v>-0.92530120481927713</v>
      </c>
      <c r="T17" s="12"/>
      <c r="U17" s="9">
        <v>49</v>
      </c>
      <c r="V17" s="10">
        <v>235</v>
      </c>
      <c r="W17" s="13">
        <f t="shared" ref="W17:X17" si="58">U17/U$4</f>
        <v>9.7765363128491625E-4</v>
      </c>
      <c r="X17" s="13">
        <f t="shared" si="58"/>
        <v>2.2238414732240024E-3</v>
      </c>
      <c r="Y17" s="11">
        <f t="shared" si="5"/>
        <v>-0.79148936170212769</v>
      </c>
      <c r="Z17" s="12"/>
    </row>
    <row r="18" spans="1:26" ht="13.5" customHeight="1">
      <c r="A18" s="14">
        <v>13</v>
      </c>
      <c r="B18" s="4" t="s">
        <v>21</v>
      </c>
      <c r="C18" s="9">
        <v>554</v>
      </c>
      <c r="D18" s="10">
        <v>752</v>
      </c>
      <c r="E18" s="13">
        <f t="shared" ref="E18:F18" si="59">C18/C$4</f>
        <v>1.5469458987783596E-3</v>
      </c>
      <c r="F18" s="13">
        <f t="shared" si="59"/>
        <v>1.218003122752687E-3</v>
      </c>
      <c r="G18" s="11">
        <f t="shared" si="7"/>
        <v>-0.26329787234042551</v>
      </c>
      <c r="H18" s="12"/>
      <c r="I18" s="9">
        <v>100</v>
      </c>
      <c r="J18" s="10">
        <v>180</v>
      </c>
      <c r="K18" s="13">
        <f t="shared" ref="K18:L18" si="60">I18/I$4</f>
        <v>4.8739118991685107E-4</v>
      </c>
      <c r="L18" s="13">
        <f t="shared" si="60"/>
        <v>5.156677037317153E-4</v>
      </c>
      <c r="M18" s="11">
        <f t="shared" si="3"/>
        <v>-0.44444444444444442</v>
      </c>
      <c r="N18" s="12"/>
      <c r="O18" s="9">
        <v>62</v>
      </c>
      <c r="P18" s="10">
        <v>87</v>
      </c>
      <c r="Q18" s="13">
        <f t="shared" ref="Q18:R18" si="61">O18/O$4</f>
        <v>6.0293102274605907E-4</v>
      </c>
      <c r="R18" s="13">
        <f t="shared" si="61"/>
        <v>5.3482839385500622E-4</v>
      </c>
      <c r="S18" s="11">
        <f t="shared" si="4"/>
        <v>-0.28735632183908044</v>
      </c>
      <c r="T18" s="12"/>
      <c r="U18" s="9">
        <v>392</v>
      </c>
      <c r="V18" s="10">
        <v>485</v>
      </c>
      <c r="W18" s="13">
        <f t="shared" ref="W18:X18" si="62">U18/U$4</f>
        <v>7.82122905027933E-3</v>
      </c>
      <c r="X18" s="13">
        <f t="shared" si="62"/>
        <v>4.5896302745261327E-3</v>
      </c>
      <c r="Y18" s="11">
        <f t="shared" si="5"/>
        <v>-0.19175257731958764</v>
      </c>
      <c r="Z18" s="12"/>
    </row>
    <row r="19" spans="1:26" ht="13.5" customHeight="1">
      <c r="A19" s="14">
        <v>14</v>
      </c>
      <c r="B19" s="4" t="s">
        <v>22</v>
      </c>
      <c r="C19" s="9">
        <v>528</v>
      </c>
      <c r="D19" s="10">
        <v>2276</v>
      </c>
      <c r="E19" s="13">
        <f t="shared" ref="E19:F19" si="63">C19/C$4</f>
        <v>1.47434554973822E-3</v>
      </c>
      <c r="F19" s="13">
        <f t="shared" si="63"/>
        <v>3.6864030683312708E-3</v>
      </c>
      <c r="G19" s="11">
        <f t="shared" si="7"/>
        <v>-0.76801405975395431</v>
      </c>
      <c r="H19" s="12"/>
      <c r="I19" s="9">
        <v>145</v>
      </c>
      <c r="J19" s="10">
        <v>397</v>
      </c>
      <c r="K19" s="13">
        <f t="shared" ref="K19:L19" si="64">I19/I$4</f>
        <v>7.0671722537943402E-4</v>
      </c>
      <c r="L19" s="13">
        <f t="shared" si="64"/>
        <v>1.137333768786061E-3</v>
      </c>
      <c r="M19" s="11">
        <f t="shared" si="3"/>
        <v>-0.63476070528967254</v>
      </c>
      <c r="N19" s="12"/>
      <c r="O19" s="9">
        <v>139</v>
      </c>
      <c r="P19" s="10">
        <v>187</v>
      </c>
      <c r="Q19" s="13">
        <f t="shared" ref="Q19:R19" si="65">O19/O$4</f>
        <v>1.3517324542210035E-3</v>
      </c>
      <c r="R19" s="13">
        <f t="shared" si="65"/>
        <v>1.1495736741481168E-3</v>
      </c>
      <c r="S19" s="11">
        <f t="shared" si="4"/>
        <v>-0.25668449197860965</v>
      </c>
      <c r="T19" s="12"/>
      <c r="U19" s="9">
        <v>244</v>
      </c>
      <c r="V19" s="10">
        <v>1692</v>
      </c>
      <c r="W19" s="13">
        <f t="shared" ref="W19:X19" si="66">U19/U$4</f>
        <v>4.8683160415003987E-3</v>
      </c>
      <c r="X19" s="13">
        <f t="shared" si="66"/>
        <v>1.6011658607212816E-2</v>
      </c>
      <c r="Y19" s="11">
        <f t="shared" si="5"/>
        <v>-0.85579196217494091</v>
      </c>
      <c r="Z19" s="12"/>
    </row>
    <row r="20" spans="1:26" ht="13.5" customHeight="1">
      <c r="A20" s="14">
        <v>15</v>
      </c>
      <c r="B20" s="4" t="s">
        <v>23</v>
      </c>
      <c r="C20" s="9">
        <v>482</v>
      </c>
      <c r="D20" s="10">
        <v>1211</v>
      </c>
      <c r="E20" s="13">
        <f t="shared" ref="E20:F20" si="67">C20/C$4</f>
        <v>1.3458987783595113E-3</v>
      </c>
      <c r="F20" s="13">
        <f t="shared" si="67"/>
        <v>1.9614385394328511E-3</v>
      </c>
      <c r="G20" s="11">
        <f t="shared" si="7"/>
        <v>-0.60198183319570597</v>
      </c>
      <c r="H20" s="12"/>
      <c r="I20" s="9">
        <v>195</v>
      </c>
      <c r="J20" s="10">
        <v>323</v>
      </c>
      <c r="K20" s="13">
        <f t="shared" ref="K20:L20" si="68">I20/I$4</f>
        <v>9.5041282033785958E-4</v>
      </c>
      <c r="L20" s="13">
        <f t="shared" si="68"/>
        <v>9.253370461408002E-4</v>
      </c>
      <c r="M20" s="11">
        <f t="shared" si="3"/>
        <v>-0.39628482972136225</v>
      </c>
      <c r="N20" s="12"/>
      <c r="O20" s="9">
        <v>69</v>
      </c>
      <c r="P20" s="10">
        <v>217</v>
      </c>
      <c r="Q20" s="13">
        <f t="shared" ref="Q20:R20" si="69">O20/O$4</f>
        <v>6.7100388015287223E-4</v>
      </c>
      <c r="R20" s="13">
        <f t="shared" si="69"/>
        <v>1.3339972582360499E-3</v>
      </c>
      <c r="S20" s="11">
        <f t="shared" si="4"/>
        <v>-0.6820276497695853</v>
      </c>
      <c r="T20" s="12"/>
      <c r="U20" s="9">
        <v>218</v>
      </c>
      <c r="V20" s="10">
        <v>671</v>
      </c>
      <c r="W20" s="13">
        <f t="shared" ref="W20:X20" si="70">U20/U$4</f>
        <v>4.3495610534716681E-3</v>
      </c>
      <c r="X20" s="13">
        <f t="shared" si="70"/>
        <v>6.3497771426949175E-3</v>
      </c>
      <c r="Y20" s="11">
        <f t="shared" si="5"/>
        <v>-0.67511177347242923</v>
      </c>
      <c r="Z20" s="12"/>
    </row>
    <row r="21" spans="1:26" ht="13.5" customHeight="1">
      <c r="A21" s="14">
        <v>16</v>
      </c>
      <c r="B21" s="4" t="s">
        <v>27</v>
      </c>
      <c r="C21" s="9">
        <v>437</v>
      </c>
      <c r="D21" s="10">
        <v>1453</v>
      </c>
      <c r="E21" s="13">
        <f t="shared" ref="E21:F21" si="71">C21/C$4</f>
        <v>1.2202443280977312E-3</v>
      </c>
      <c r="F21" s="13">
        <f t="shared" si="71"/>
        <v>2.3534023103186892E-3</v>
      </c>
      <c r="G21" s="11">
        <f t="shared" si="7"/>
        <v>-0.69924294562973155</v>
      </c>
      <c r="H21" s="12"/>
      <c r="I21" s="9">
        <v>198</v>
      </c>
      <c r="J21" s="10">
        <v>676</v>
      </c>
      <c r="K21" s="13">
        <f t="shared" ref="K21:L21" si="72">I21/I$4</f>
        <v>9.6503455603536513E-4</v>
      </c>
      <c r="L21" s="13">
        <f t="shared" si="72"/>
        <v>1.9366187095702196E-3</v>
      </c>
      <c r="M21" s="11">
        <f t="shared" si="3"/>
        <v>-0.70710059171597628</v>
      </c>
      <c r="N21" s="12"/>
      <c r="O21" s="9">
        <v>140</v>
      </c>
      <c r="P21" s="10">
        <v>278</v>
      </c>
      <c r="Q21" s="13">
        <f t="shared" ref="Q21:R21" si="73">O21/O$4</f>
        <v>1.3614571481362623E-3</v>
      </c>
      <c r="R21" s="13">
        <f t="shared" si="73"/>
        <v>1.7089918792148474E-3</v>
      </c>
      <c r="S21" s="11">
        <f t="shared" si="4"/>
        <v>-0.49640287769784175</v>
      </c>
      <c r="T21" s="12"/>
      <c r="U21" s="9">
        <v>99</v>
      </c>
      <c r="V21" s="10">
        <v>499</v>
      </c>
      <c r="W21" s="13">
        <f t="shared" ref="W21:X21" si="74">U21/U$4</f>
        <v>1.9752593774940144E-3</v>
      </c>
      <c r="X21" s="13">
        <f t="shared" si="74"/>
        <v>4.7221144473990522E-3</v>
      </c>
      <c r="Y21" s="11">
        <f t="shared" si="5"/>
        <v>-0.80160320641282568</v>
      </c>
      <c r="Z21" s="12"/>
    </row>
    <row r="22" spans="1:26" ht="13.5" customHeight="1">
      <c r="A22" s="14">
        <v>17</v>
      </c>
      <c r="B22" s="4" t="s">
        <v>28</v>
      </c>
      <c r="C22" s="9">
        <v>375</v>
      </c>
      <c r="D22" s="10">
        <v>1487</v>
      </c>
      <c r="E22" s="13">
        <f t="shared" ref="E22:F22" si="75">C22/C$4</f>
        <v>1.0471204188481676E-3</v>
      </c>
      <c r="F22" s="13">
        <f t="shared" si="75"/>
        <v>2.4084716004431459E-3</v>
      </c>
      <c r="G22" s="11">
        <f t="shared" si="7"/>
        <v>-0.74781439139206451</v>
      </c>
      <c r="H22" s="12"/>
      <c r="I22" s="9">
        <v>136</v>
      </c>
      <c r="J22" s="10">
        <v>805</v>
      </c>
      <c r="K22" s="13">
        <f t="shared" ref="K22:L22" si="76">I22/I$4</f>
        <v>6.6285201828691746E-4</v>
      </c>
      <c r="L22" s="13">
        <f t="shared" si="76"/>
        <v>2.3061805639112824E-3</v>
      </c>
      <c r="M22" s="11">
        <f t="shared" si="3"/>
        <v>-0.831055900621118</v>
      </c>
      <c r="N22" s="12"/>
      <c r="O22" s="9">
        <v>148</v>
      </c>
      <c r="P22" s="10">
        <v>338</v>
      </c>
      <c r="Q22" s="13">
        <f t="shared" ref="Q22:R22" si="77">O22/O$4</f>
        <v>1.4392546994583346E-3</v>
      </c>
      <c r="R22" s="13">
        <f t="shared" si="77"/>
        <v>2.0778390473907135E-3</v>
      </c>
      <c r="S22" s="11">
        <f t="shared" si="4"/>
        <v>-0.56213017751479288</v>
      </c>
      <c r="T22" s="12"/>
      <c r="U22" s="9">
        <v>91</v>
      </c>
      <c r="V22" s="10">
        <v>344</v>
      </c>
      <c r="W22" s="13">
        <f t="shared" ref="W22:X22" si="78">U22/U$4</f>
        <v>1.8156424581005587E-3</v>
      </c>
      <c r="X22" s="13">
        <f t="shared" si="78"/>
        <v>3.2553253905917312E-3</v>
      </c>
      <c r="Y22" s="11">
        <f t="shared" si="5"/>
        <v>-0.73546511627906974</v>
      </c>
      <c r="Z22" s="12"/>
    </row>
    <row r="23" spans="1:26" ht="13.5" customHeight="1">
      <c r="A23" s="14">
        <v>18</v>
      </c>
      <c r="B23" s="4" t="s">
        <v>25</v>
      </c>
      <c r="C23" s="9">
        <v>342</v>
      </c>
      <c r="D23" s="10">
        <v>904</v>
      </c>
      <c r="E23" s="13">
        <f t="shared" ref="E23:F23" si="79">C23/C$4</f>
        <v>9.5497382198952876E-4</v>
      </c>
      <c r="F23" s="13">
        <f t="shared" si="79"/>
        <v>1.4641952433090812E-3</v>
      </c>
      <c r="G23" s="11">
        <f t="shared" si="7"/>
        <v>-0.62168141592920356</v>
      </c>
      <c r="H23" s="12"/>
      <c r="I23" s="9">
        <v>115</v>
      </c>
      <c r="J23" s="10">
        <v>517</v>
      </c>
      <c r="K23" s="13">
        <f t="shared" ref="K23:L23" si="80">I23/I$4</f>
        <v>5.6049986840437868E-4</v>
      </c>
      <c r="L23" s="13">
        <f t="shared" si="80"/>
        <v>1.4811122379405379E-3</v>
      </c>
      <c r="M23" s="11">
        <f t="shared" si="3"/>
        <v>-0.77756286266924568</v>
      </c>
      <c r="N23" s="12"/>
      <c r="O23" s="9">
        <v>122</v>
      </c>
      <c r="P23" s="10">
        <v>245</v>
      </c>
      <c r="Q23" s="13">
        <f t="shared" ref="Q23:R23" si="81">O23/O$4</f>
        <v>1.1864126576616001E-3</v>
      </c>
      <c r="R23" s="13">
        <f t="shared" si="81"/>
        <v>1.5061259367181209E-3</v>
      </c>
      <c r="S23" s="11">
        <f t="shared" si="4"/>
        <v>-0.50204081632653064</v>
      </c>
      <c r="T23" s="12"/>
      <c r="U23" s="9">
        <v>105</v>
      </c>
      <c r="V23" s="10">
        <v>142</v>
      </c>
      <c r="W23" s="13">
        <f t="shared" ref="W23:X23" si="82">U23/U$4</f>
        <v>2.0949720670391061E-3</v>
      </c>
      <c r="X23" s="13">
        <f t="shared" si="82"/>
        <v>1.3437680391396099E-3</v>
      </c>
      <c r="Y23" s="11">
        <f t="shared" si="5"/>
        <v>-0.26056338028169013</v>
      </c>
      <c r="Z23" s="12"/>
    </row>
    <row r="24" spans="1:26" ht="13.5" customHeight="1">
      <c r="A24" s="14">
        <v>19</v>
      </c>
      <c r="B24" s="4" t="s">
        <v>26</v>
      </c>
      <c r="C24" s="9">
        <v>335</v>
      </c>
      <c r="D24" s="10">
        <v>624</v>
      </c>
      <c r="E24" s="13">
        <f t="shared" ref="E24:F24" si="83">C24/C$4</f>
        <v>9.3542757417102969E-4</v>
      </c>
      <c r="F24" s="13">
        <f t="shared" si="83"/>
        <v>1.0106834422841445E-3</v>
      </c>
      <c r="G24" s="11">
        <f t="shared" si="7"/>
        <v>-0.46314102564102566</v>
      </c>
      <c r="H24" s="12"/>
      <c r="I24" s="9">
        <v>98</v>
      </c>
      <c r="J24" s="10">
        <v>138</v>
      </c>
      <c r="K24" s="13">
        <f t="shared" ref="K24:L24" si="84">I24/I$4</f>
        <v>4.7764336611851407E-4</v>
      </c>
      <c r="L24" s="13">
        <f t="shared" si="84"/>
        <v>3.9534523952764838E-4</v>
      </c>
      <c r="M24" s="11">
        <f t="shared" si="3"/>
        <v>-0.28985507246376813</v>
      </c>
      <c r="N24" s="12"/>
      <c r="O24" s="9">
        <v>118</v>
      </c>
      <c r="P24" s="10">
        <v>146</v>
      </c>
      <c r="Q24" s="13">
        <f t="shared" ref="Q24:R24" si="85">O24/O$4</f>
        <v>1.1475138820005641E-3</v>
      </c>
      <c r="R24" s="13">
        <f t="shared" si="85"/>
        <v>8.9752810922794145E-4</v>
      </c>
      <c r="S24" s="11">
        <f t="shared" si="4"/>
        <v>-0.19178082191780821</v>
      </c>
      <c r="T24" s="12"/>
      <c r="U24" s="9">
        <v>119</v>
      </c>
      <c r="V24" s="10">
        <v>340</v>
      </c>
      <c r="W24" s="13">
        <f t="shared" ref="W24:X24" si="86">U24/U$4</f>
        <v>2.3743016759776537E-3</v>
      </c>
      <c r="X24" s="13">
        <f t="shared" si="86"/>
        <v>3.2174727697708971E-3</v>
      </c>
      <c r="Y24" s="11">
        <f t="shared" si="5"/>
        <v>-0.65</v>
      </c>
      <c r="Z24" s="12"/>
    </row>
    <row r="25" spans="1:26" ht="13.5" customHeight="1">
      <c r="A25" s="15">
        <v>20</v>
      </c>
      <c r="B25" s="16" t="s">
        <v>24</v>
      </c>
      <c r="C25" s="17">
        <v>312</v>
      </c>
      <c r="D25" s="18">
        <v>3139</v>
      </c>
      <c r="E25" s="19">
        <f t="shared" ref="E25:F25" si="87">C25/C$4</f>
        <v>8.7120418848167535E-4</v>
      </c>
      <c r="F25" s="19">
        <f t="shared" si="87"/>
        <v>5.0841912264902719E-3</v>
      </c>
      <c r="G25" s="20">
        <f t="shared" si="7"/>
        <v>-0.90060528830837849</v>
      </c>
      <c r="H25" s="21"/>
      <c r="I25" s="17">
        <v>120</v>
      </c>
      <c r="J25" s="18">
        <v>1660</v>
      </c>
      <c r="K25" s="19">
        <f t="shared" ref="K25:L25" si="88">I25/I$4</f>
        <v>5.8486942790022124E-4</v>
      </c>
      <c r="L25" s="19">
        <f t="shared" si="88"/>
        <v>4.7556021566369303E-3</v>
      </c>
      <c r="M25" s="20">
        <f t="shared" si="3"/>
        <v>-0.92771084337349397</v>
      </c>
      <c r="N25" s="21"/>
      <c r="O25" s="17">
        <v>124</v>
      </c>
      <c r="P25" s="18">
        <v>1030</v>
      </c>
      <c r="Q25" s="19">
        <f t="shared" ref="Q25:R25" si="89">O25/O$4</f>
        <v>1.2058620454921181E-3</v>
      </c>
      <c r="R25" s="19">
        <f t="shared" si="89"/>
        <v>6.3318763870190385E-3</v>
      </c>
      <c r="S25" s="20">
        <f t="shared" si="4"/>
        <v>-0.87961165048543688</v>
      </c>
      <c r="T25" s="21"/>
      <c r="U25" s="17">
        <v>68</v>
      </c>
      <c r="V25" s="18">
        <v>449</v>
      </c>
      <c r="W25" s="19">
        <f t="shared" ref="W25:X25" si="90">U25/U$4</f>
        <v>1.3567438148443735E-3</v>
      </c>
      <c r="X25" s="19">
        <f t="shared" si="90"/>
        <v>4.2489566871386254E-3</v>
      </c>
      <c r="Y25" s="20">
        <f t="shared" si="5"/>
        <v>-0.84855233853006684</v>
      </c>
      <c r="Z25" s="21"/>
    </row>
    <row r="26" spans="1:26" ht="13.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5" customHeight="1">
      <c r="A27" s="22" t="s">
        <v>29</v>
      </c>
      <c r="B27" s="22"/>
      <c r="C27" s="23">
        <f t="shared" ref="C27:D27" si="91">C4-C5-C6</f>
        <v>0</v>
      </c>
      <c r="D27" s="23">
        <f t="shared" si="91"/>
        <v>0</v>
      </c>
      <c r="E27" s="22"/>
      <c r="F27" s="22"/>
      <c r="G27" s="22"/>
      <c r="H27" s="22"/>
      <c r="I27" s="23">
        <f t="shared" ref="I27:J27" si="92">I4-I5-I6</f>
        <v>0</v>
      </c>
      <c r="J27" s="23">
        <f t="shared" si="92"/>
        <v>0</v>
      </c>
      <c r="K27" s="22"/>
      <c r="L27" s="22"/>
      <c r="M27" s="22"/>
      <c r="N27" s="22"/>
      <c r="O27" s="23">
        <f t="shared" ref="O27:P27" si="93">O4-O5-O6</f>
        <v>0</v>
      </c>
      <c r="P27" s="23">
        <f t="shared" si="93"/>
        <v>0</v>
      </c>
      <c r="Q27" s="22"/>
      <c r="R27" s="22"/>
      <c r="S27" s="22"/>
      <c r="T27" s="22"/>
      <c r="U27" s="23">
        <f t="shared" ref="U27:V27" si="94">U4-U5-U6</f>
        <v>0</v>
      </c>
      <c r="V27" s="23">
        <f t="shared" si="94"/>
        <v>0</v>
      </c>
      <c r="W27" s="22"/>
      <c r="X27" s="22"/>
      <c r="Y27" s="22"/>
      <c r="Z27" s="22"/>
    </row>
    <row r="28" spans="1:26" ht="13.5" customHeight="1"/>
    <row r="29" spans="1:26" ht="13.5" customHeight="1"/>
    <row r="30" spans="1:26" ht="13.5" customHeight="1"/>
    <row r="31" spans="1:26" ht="13.5" customHeight="1"/>
    <row r="32" spans="1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">
    <mergeCell ref="A1:Z1"/>
    <mergeCell ref="C2:G2"/>
    <mergeCell ref="I2:M2"/>
    <mergeCell ref="O2:S2"/>
    <mergeCell ref="U2:Y2"/>
  </mergeCells>
  <conditionalFormatting sqref="G4:G2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25">
    <cfRule type="colorScale" priority="2">
      <colorScale>
        <cfvo type="min"/>
        <cfvo type="max"/>
        <color rgb="FFFF7128"/>
        <color rgb="FFFFEF9C"/>
      </colorScale>
    </cfRule>
  </conditionalFormatting>
  <conditionalFormatting sqref="M4:M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25">
    <cfRule type="colorScale" priority="4">
      <colorScale>
        <cfvo type="min"/>
        <cfvo type="max"/>
        <color rgb="FFFF7128"/>
        <color rgb="FFFFEF9C"/>
      </colorScale>
    </cfRule>
  </conditionalFormatting>
  <conditionalFormatting sqref="S4:S2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25">
    <cfRule type="colorScale" priority="6">
      <colorScale>
        <cfvo type="min"/>
        <cfvo type="max"/>
        <color rgb="FFFF7128"/>
        <color rgb="FFFFEF9C"/>
      </colorScale>
    </cfRule>
  </conditionalFormatting>
  <conditionalFormatting sqref="Y4:Y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25">
    <cfRule type="colorScale" priority="8">
      <colorScale>
        <cfvo type="min"/>
        <cfvo type="max"/>
        <color rgb="FFFF7128"/>
        <color rgb="FFFFEF9C"/>
      </colorScale>
    </cfRule>
  </conditionalFormatting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Patrik Kováč</dc:creator>
  <cp:lastModifiedBy>Peter</cp:lastModifiedBy>
  <dcterms:created xsi:type="dcterms:W3CDTF">2016-05-30T15:14:39Z</dcterms:created>
  <dcterms:modified xsi:type="dcterms:W3CDTF">2021-03-13T09:40:45Z</dcterms:modified>
</cp:coreProperties>
</file>